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na\Desktop\"/>
    </mc:Choice>
  </mc:AlternateContent>
  <xr:revisionPtr revIDLastSave="0" documentId="8_{7BCA5C93-4D77-48DD-B3D0-32484CD7A66A}" xr6:coauthVersionLast="31" xr6:coauthVersionMax="31" xr10:uidLastSave="{00000000-0000-0000-0000-000000000000}"/>
  <bookViews>
    <workbookView xWindow="240" yWindow="90" windowWidth="15480" windowHeight="11640" xr2:uid="{00000000-000D-0000-FFFF-FFFF00000000}"/>
  </bookViews>
  <sheets>
    <sheet name="Opleidingskosten" sheetId="10" r:id="rId1"/>
  </sheets>
  <calcPr calcId="162913"/>
</workbook>
</file>

<file path=xl/calcChain.xml><?xml version="1.0" encoding="utf-8"?>
<calcChain xmlns="http://schemas.openxmlformats.org/spreadsheetml/2006/main">
  <c r="C35" i="10" l="1"/>
  <c r="D41" i="10" s="1"/>
  <c r="C29" i="10"/>
  <c r="C28" i="10"/>
  <c r="C30" i="10" s="1"/>
  <c r="C40" i="10" s="1"/>
  <c r="C41" i="10"/>
  <c r="D20" i="10"/>
  <c r="D21" i="10"/>
  <c r="C21" i="10"/>
  <c r="E40" i="10" l="1"/>
  <c r="E41" i="10"/>
  <c r="C39" i="10"/>
  <c r="E39" i="10" s="1"/>
  <c r="E42" i="10" l="1"/>
  <c r="C10" i="10"/>
  <c r="C20" i="10" l="1"/>
  <c r="E20" i="10" s="1"/>
  <c r="C22" i="10"/>
  <c r="E22" i="10" s="1"/>
  <c r="C19" i="10"/>
  <c r="E19" i="10" s="1"/>
  <c r="E21" i="10"/>
  <c r="E23" i="10" l="1"/>
</calcChain>
</file>

<file path=xl/sharedStrings.xml><?xml version="1.0" encoding="utf-8"?>
<sst xmlns="http://schemas.openxmlformats.org/spreadsheetml/2006/main" count="42" uniqueCount="26">
  <si>
    <t>Aantal</t>
  </si>
  <si>
    <t>Deelnemers per groep</t>
  </si>
  <si>
    <t>Groepen</t>
  </si>
  <si>
    <t>Aantal deelnemers totaal</t>
  </si>
  <si>
    <t>Totaal Kosten Opleiding</t>
  </si>
  <si>
    <t>Totalen</t>
  </si>
  <si>
    <t>Kosten opleiding</t>
  </si>
  <si>
    <t>Kosten per eenheid</t>
  </si>
  <si>
    <t>Dossier Dienstverlening niveau 2 uitstroom Facilitair of Helpende</t>
  </si>
  <si>
    <t>Totaal voordeel subidie praktijkleren</t>
  </si>
  <si>
    <t>Uren vakgerichte lessen</t>
  </si>
  <si>
    <t>Uren verplichte lessen taal, rekenen, loopbaan burgerschap</t>
  </si>
  <si>
    <t>Uren per trainingsdag waarvan:</t>
  </si>
  <si>
    <t>Aantal jaar</t>
  </si>
  <si>
    <t>BBL 2 jaar</t>
  </si>
  <si>
    <t>Aantal trainingsdagen per jaar</t>
  </si>
  <si>
    <t>Trainingsuren, dus niet op werkvloer</t>
  </si>
  <si>
    <t>Loonkosten per uur</t>
  </si>
  <si>
    <t>Wettelijk schoolgeld 2 jaar</t>
  </si>
  <si>
    <t>Lesmateriaal 2 jaar</t>
  </si>
  <si>
    <t>Trainingsuren, dus niet op werkvloer 2 jaar</t>
  </si>
  <si>
    <t>Derde leerweg 1jaar</t>
  </si>
  <si>
    <t>Lesmateriaal totaal</t>
  </si>
  <si>
    <t>Invulvakken</t>
  </si>
  <si>
    <t>Hier vergelijkt u opleiden in BBL vorm met opleiden volgens de derde leerweg. Vul de invulvakken in</t>
  </si>
  <si>
    <t>en vergelijk de kosten.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</si>
</sst>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_-&quot;€&quot;\ * #,##0.00\-;_-&quot;€&quot;\ * &quot;-&quot;??_-;_-@_-"/>
    <numFmt numFmtId="165" formatCode="_-[$€-2]\ * #,##0.00_-;_-[$€-2]\ * #,##0.00\-;_-[$€-2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0" fillId="3" borderId="0" xfId="0" applyFont="1" applyFill="1"/>
    <xf numFmtId="1" fontId="3" fillId="4" borderId="1" xfId="1" applyNumberFormat="1" applyFont="1" applyFill="1" applyBorder="1"/>
    <xf numFmtId="164" fontId="3" fillId="5" borderId="1" xfId="1" applyNumberFormat="1" applyFont="1" applyFill="1" applyBorder="1"/>
    <xf numFmtId="164" fontId="5" fillId="2" borderId="10" xfId="1" applyNumberFormat="1" applyFont="1" applyFill="1" applyBorder="1"/>
    <xf numFmtId="164" fontId="3" fillId="2" borderId="8" xfId="1" applyNumberFormat="1" applyFont="1" applyFill="1" applyBorder="1"/>
    <xf numFmtId="1" fontId="3" fillId="4" borderId="8" xfId="1" applyNumberFormat="1" applyFont="1" applyFill="1" applyBorder="1"/>
    <xf numFmtId="164" fontId="3" fillId="2" borderId="1" xfId="1" applyNumberFormat="1" applyFont="1" applyFill="1" applyBorder="1"/>
    <xf numFmtId="1" fontId="3" fillId="2" borderId="1" xfId="1" applyNumberFormat="1" applyFont="1" applyFill="1" applyBorder="1"/>
    <xf numFmtId="164" fontId="3" fillId="4" borderId="1" xfId="1" applyFont="1" applyFill="1" applyBorder="1"/>
    <xf numFmtId="0" fontId="3" fillId="0" borderId="0" xfId="0" applyFont="1"/>
    <xf numFmtId="0" fontId="3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top" wrapText="1"/>
    </xf>
    <xf numFmtId="165" fontId="3" fillId="0" borderId="0" xfId="0" applyNumberFormat="1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165" fontId="5" fillId="4" borderId="12" xfId="0" applyNumberFormat="1" applyFont="1" applyFill="1" applyBorder="1" applyAlignment="1">
      <alignment vertical="top" wrapText="1"/>
    </xf>
    <xf numFmtId="165" fontId="5" fillId="4" borderId="13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165" fontId="5" fillId="0" borderId="0" xfId="0" applyNumberFormat="1" applyFont="1" applyBorder="1" applyAlignment="1">
      <alignment vertical="top" wrapText="1"/>
    </xf>
    <xf numFmtId="165" fontId="5" fillId="0" borderId="0" xfId="0" applyNumberFormat="1" applyFont="1" applyBorder="1" applyAlignment="1">
      <alignment horizontal="right" vertical="top" wrapText="1"/>
    </xf>
    <xf numFmtId="0" fontId="3" fillId="2" borderId="7" xfId="0" applyFont="1" applyFill="1" applyBorder="1" applyAlignment="1">
      <alignment vertical="top" wrapText="1"/>
    </xf>
    <xf numFmtId="1" fontId="3" fillId="2" borderId="8" xfId="0" applyNumberFormat="1" applyFont="1" applyFill="1" applyBorder="1" applyAlignment="1">
      <alignment vertical="top" wrapText="1"/>
    </xf>
    <xf numFmtId="164" fontId="3" fillId="2" borderId="8" xfId="1" applyFont="1" applyFill="1" applyBorder="1"/>
    <xf numFmtId="164" fontId="3" fillId="2" borderId="9" xfId="1" applyFont="1" applyFill="1" applyBorder="1"/>
    <xf numFmtId="0" fontId="3" fillId="2" borderId="2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 wrapText="1"/>
    </xf>
    <xf numFmtId="164" fontId="3" fillId="2" borderId="1" xfId="1" applyFont="1" applyFill="1" applyBorder="1"/>
    <xf numFmtId="164" fontId="3" fillId="2" borderId="3" xfId="1" applyFont="1" applyFill="1" applyBorder="1"/>
    <xf numFmtId="0" fontId="3" fillId="2" borderId="2" xfId="0" applyFont="1" applyFill="1" applyBorder="1"/>
    <xf numFmtId="1" fontId="3" fillId="2" borderId="1" xfId="0" applyNumberFormat="1" applyFont="1" applyFill="1" applyBorder="1"/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165" fontId="3" fillId="2" borderId="5" xfId="0" applyNumberFormat="1" applyFont="1" applyFill="1" applyBorder="1" applyAlignment="1">
      <alignment vertical="top" wrapText="1"/>
    </xf>
    <xf numFmtId="164" fontId="3" fillId="2" borderId="6" xfId="1" applyFont="1" applyFill="1" applyBorder="1"/>
    <xf numFmtId="0" fontId="3" fillId="2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165" fontId="3" fillId="2" borderId="1" xfId="0" applyNumberFormat="1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2">
    <cellStyle name="Standaard" xfId="0" builtinId="0"/>
    <cellStyle name="Valuta" xfId="1" builtinId="4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€-2]\ * #,##0.00_-;_-[$€-2]\ * #,##0.00\-;_-[$€-2]\ * &quot;-&quot;??_-;_-@_-"/>
      <fill>
        <patternFill patternType="solid">
          <fgColor indexed="64"/>
          <bgColor theme="3" tint="0.79998168889431442"/>
        </patternFill>
      </fill>
      <alignment horizontal="righ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€-2]\ * #,##0.00_-;_-[$€-2]\ * #,##0.00\-;_-[$€-2]\ 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€-2]\ * #,##0.00_-;_-[$€-2]\ * #,##0.00\-;_-[$€-2]\ * &quot;-&quot;??_-;_-@_-"/>
      <fill>
        <patternFill patternType="solid">
          <fgColor indexed="64"/>
          <bgColor theme="3" tint="0.79998168889431442"/>
        </patternFill>
      </fill>
      <alignment horizontal="right" vertical="top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€-2]\ * #,##0.00_-;_-[$€-2]\ * #,##0.00\-;_-[$€-2]\ * &quot;-&quot;??_-;_-@_-"/>
      <fill>
        <patternFill patternType="solid">
          <fgColor indexed="64"/>
          <bgColor theme="3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2229970</xdr:colOff>
      <xdr:row>5</xdr:row>
      <xdr:rowOff>51841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EA7DC2-E9A8-43E6-9B19-1E575F12E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190500"/>
          <a:ext cx="2229970" cy="8250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el10131510" displayName="Tabel10131510" ref="B18:E23" totalsRowShown="0" headerRowDxfId="16" dataDxfId="14" headerRowBorderDxfId="15" tableBorderDxfId="13" totalsRowBorderDxfId="12">
  <tableColumns count="4">
    <tableColumn id="1" xr3:uid="{00000000-0010-0000-0400-000001000000}" name="Kosten opleiding" dataDxfId="11"/>
    <tableColumn id="2" xr3:uid="{00000000-0010-0000-0400-000002000000}" name="Aantal" dataDxfId="10"/>
    <tableColumn id="3" xr3:uid="{00000000-0010-0000-0400-000003000000}" name="Kosten per eenheid" dataDxfId="9"/>
    <tableColumn id="4" xr3:uid="{00000000-0010-0000-0400-000004000000}" name="Totalen" dataDxfId="8" dataCellStyle="Valuta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273D37-0AC2-4B66-BA5B-78CDFF84B3A6}" name="Tabel101315102" displayName="Tabel101315102" ref="B38:E42" totalsRowShown="0" headerRowDxfId="7" dataDxfId="5" headerRowBorderDxfId="6" tableBorderDxfId="4">
  <tableColumns count="4">
    <tableColumn id="1" xr3:uid="{CD101C5B-8907-4348-945F-D37EF25F7C9D}" name="Kosten opleiding" dataDxfId="3"/>
    <tableColumn id="2" xr3:uid="{8CBDC423-0AF0-4367-9553-3ED12B67E5AB}" name="Aantal" dataDxfId="2"/>
    <tableColumn id="3" xr3:uid="{CB224CFD-F89D-4308-B236-29F37626A40E}" name="Kosten per eenheid" dataDxfId="1"/>
    <tableColumn id="4" xr3:uid="{B571FF0E-CC73-4234-BEBD-72312BA4602B}" name="Totalen" dataDxfId="0" dataCellStyle="Valuta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2:J42"/>
  <sheetViews>
    <sheetView showGridLines="0" tabSelected="1" zoomScale="85" zoomScaleNormal="85" workbookViewId="0">
      <selection activeCell="J40" sqref="J40"/>
    </sheetView>
  </sheetViews>
  <sheetFormatPr defaultRowHeight="15" x14ac:dyDescent="0.25"/>
  <cols>
    <col min="1" max="1" width="3.140625" style="2" customWidth="1"/>
    <col min="2" max="2" width="67.28515625" style="2" bestFit="1" customWidth="1"/>
    <col min="3" max="3" width="27.28515625" style="2" customWidth="1"/>
    <col min="4" max="4" width="25.7109375" style="2" customWidth="1"/>
    <col min="5" max="5" width="26.85546875" style="2" bestFit="1" customWidth="1"/>
    <col min="6" max="6" width="2.42578125" style="2" customWidth="1"/>
    <col min="7" max="7" width="18.42578125" style="2" customWidth="1"/>
    <col min="8" max="8" width="14.5703125" style="2" bestFit="1" customWidth="1"/>
    <col min="9" max="16384" width="9.140625" style="2"/>
  </cols>
  <sheetData>
    <row r="2" spans="2:5" x14ac:dyDescent="0.25">
      <c r="C2" s="2" t="s">
        <v>24</v>
      </c>
    </row>
    <row r="3" spans="2:5" x14ac:dyDescent="0.25">
      <c r="C3" s="2" t="s">
        <v>25</v>
      </c>
    </row>
    <row r="4" spans="2:5" ht="15.75" x14ac:dyDescent="0.25">
      <c r="C4" s="4"/>
      <c r="D4" s="5" t="s">
        <v>23</v>
      </c>
    </row>
    <row r="6" spans="2:5" ht="15.75" thickBot="1" x14ac:dyDescent="0.3"/>
    <row r="7" spans="2:5" ht="16.5" thickBot="1" x14ac:dyDescent="0.3">
      <c r="B7" s="41" t="s">
        <v>8</v>
      </c>
      <c r="C7" s="42"/>
      <c r="E7" s="6" t="s">
        <v>14</v>
      </c>
    </row>
    <row r="8" spans="2:5" ht="15.75" x14ac:dyDescent="0.25">
      <c r="B8" s="7" t="s">
        <v>1</v>
      </c>
      <c r="C8" s="8">
        <v>15</v>
      </c>
    </row>
    <row r="9" spans="2:5" ht="15.75" x14ac:dyDescent="0.25">
      <c r="B9" s="9" t="s">
        <v>2</v>
      </c>
      <c r="C9" s="4">
        <v>1</v>
      </c>
    </row>
    <row r="10" spans="2:5" ht="15.75" x14ac:dyDescent="0.25">
      <c r="B10" s="9" t="s">
        <v>3</v>
      </c>
      <c r="C10" s="10">
        <f>+C9*C8</f>
        <v>15</v>
      </c>
    </row>
    <row r="11" spans="2:5" ht="15.75" x14ac:dyDescent="0.25">
      <c r="B11" s="9" t="s">
        <v>15</v>
      </c>
      <c r="C11" s="10">
        <v>40</v>
      </c>
    </row>
    <row r="12" spans="2:5" ht="15.75" x14ac:dyDescent="0.25">
      <c r="B12" s="9" t="s">
        <v>12</v>
      </c>
      <c r="C12" s="10">
        <v>6</v>
      </c>
    </row>
    <row r="13" spans="2:5" ht="15.75" x14ac:dyDescent="0.25">
      <c r="B13" s="9" t="s">
        <v>10</v>
      </c>
      <c r="C13" s="10">
        <v>3</v>
      </c>
    </row>
    <row r="14" spans="2:5" ht="15.75" x14ac:dyDescent="0.25">
      <c r="B14" s="9" t="s">
        <v>11</v>
      </c>
      <c r="C14" s="10">
        <v>3</v>
      </c>
    </row>
    <row r="15" spans="2:5" ht="15.75" x14ac:dyDescent="0.25">
      <c r="B15" s="9" t="s">
        <v>17</v>
      </c>
      <c r="C15" s="11">
        <v>25</v>
      </c>
    </row>
    <row r="16" spans="2:5" ht="15.75" x14ac:dyDescent="0.25">
      <c r="B16" s="9" t="s">
        <v>13</v>
      </c>
      <c r="C16" s="10">
        <v>2</v>
      </c>
    </row>
    <row r="17" spans="2:10" ht="16.5" thickBot="1" x14ac:dyDescent="0.3">
      <c r="B17" s="12"/>
      <c r="C17" s="12"/>
      <c r="F17" s="13"/>
      <c r="G17" s="14"/>
      <c r="H17" s="15"/>
    </row>
    <row r="18" spans="2:10" s="1" customFormat="1" ht="16.5" thickBot="1" x14ac:dyDescent="0.3">
      <c r="B18" s="16" t="s">
        <v>6</v>
      </c>
      <c r="C18" s="17" t="s">
        <v>0</v>
      </c>
      <c r="D18" s="18" t="s">
        <v>7</v>
      </c>
      <c r="E18" s="19" t="s">
        <v>5</v>
      </c>
      <c r="F18" s="20"/>
      <c r="G18" s="21"/>
      <c r="H18" s="22"/>
    </row>
    <row r="19" spans="2:10" ht="15.75" x14ac:dyDescent="0.25">
      <c r="B19" s="23" t="s">
        <v>19</v>
      </c>
      <c r="C19" s="24">
        <f>+C10</f>
        <v>15</v>
      </c>
      <c r="D19" s="25">
        <v>700</v>
      </c>
      <c r="E19" s="26">
        <f>+D19*C19</f>
        <v>10500</v>
      </c>
      <c r="F19" s="13"/>
      <c r="G19" s="14"/>
      <c r="H19" s="15"/>
      <c r="J19" s="12"/>
    </row>
    <row r="20" spans="2:10" ht="15.75" x14ac:dyDescent="0.25">
      <c r="B20" s="27" t="s">
        <v>18</v>
      </c>
      <c r="C20" s="28">
        <f>+C10</f>
        <v>15</v>
      </c>
      <c r="D20" s="29">
        <f>2*236</f>
        <v>472</v>
      </c>
      <c r="E20" s="30">
        <f>+D20*C20</f>
        <v>7080</v>
      </c>
      <c r="F20" s="13"/>
      <c r="G20" s="14"/>
      <c r="H20" s="15"/>
      <c r="J20" s="12"/>
    </row>
    <row r="21" spans="2:10" ht="15.75" x14ac:dyDescent="0.25">
      <c r="B21" s="31" t="s">
        <v>20</v>
      </c>
      <c r="C21" s="32">
        <f>+C16*C11*C12</f>
        <v>480</v>
      </c>
      <c r="D21" s="29">
        <f>+C15</f>
        <v>25</v>
      </c>
      <c r="E21" s="30">
        <f>+Tabel10131510[[#This Row],[Kosten per eenheid]]*Tabel10131510[[#This Row],[Aantal]]*C10</f>
        <v>180000</v>
      </c>
      <c r="F21" s="13"/>
      <c r="G21" s="14"/>
      <c r="H21" s="15"/>
      <c r="J21" s="12"/>
    </row>
    <row r="22" spans="2:10" ht="15.75" x14ac:dyDescent="0.25">
      <c r="B22" s="31" t="s">
        <v>9</v>
      </c>
      <c r="C22" s="32">
        <f>+C10</f>
        <v>15</v>
      </c>
      <c r="D22" s="29">
        <v>2700</v>
      </c>
      <c r="E22" s="30">
        <f>+Tabel10131510[[#This Row],[Kosten per eenheid]]*Tabel10131510[[#This Row],[Aantal]]*C16</f>
        <v>81000</v>
      </c>
      <c r="F22" s="13"/>
      <c r="G22" s="14"/>
      <c r="H22" s="15"/>
      <c r="J22" s="12"/>
    </row>
    <row r="23" spans="2:10" s="1" customFormat="1" ht="15.75" x14ac:dyDescent="0.25">
      <c r="B23" s="33" t="s">
        <v>4</v>
      </c>
      <c r="C23" s="34"/>
      <c r="D23" s="35"/>
      <c r="E23" s="36">
        <f>+E19+E20+E21-E22</f>
        <v>116580</v>
      </c>
      <c r="F23" s="20"/>
      <c r="G23" s="21"/>
      <c r="H23" s="22"/>
    </row>
    <row r="25" spans="2:10" x14ac:dyDescent="0.25">
      <c r="B25" s="3"/>
      <c r="C25" s="3"/>
      <c r="D25" s="3"/>
      <c r="E25" s="3"/>
    </row>
    <row r="26" spans="2:10" ht="15.75" thickBot="1" x14ac:dyDescent="0.3"/>
    <row r="27" spans="2:10" ht="16.5" thickBot="1" x14ac:dyDescent="0.3">
      <c r="B27" s="41" t="s">
        <v>8</v>
      </c>
      <c r="C27" s="42"/>
      <c r="E27" s="6" t="s">
        <v>21</v>
      </c>
    </row>
    <row r="28" spans="2:10" ht="15.75" x14ac:dyDescent="0.25">
      <c r="B28" s="7" t="s">
        <v>1</v>
      </c>
      <c r="C28" s="10">
        <f>+C8</f>
        <v>15</v>
      </c>
    </row>
    <row r="29" spans="2:10" ht="15.75" x14ac:dyDescent="0.25">
      <c r="B29" s="9" t="s">
        <v>2</v>
      </c>
      <c r="C29" s="10">
        <f>+C9</f>
        <v>1</v>
      </c>
    </row>
    <row r="30" spans="2:10" ht="15.75" x14ac:dyDescent="0.25">
      <c r="B30" s="9" t="s">
        <v>3</v>
      </c>
      <c r="C30" s="10">
        <f>+C29*C28</f>
        <v>15</v>
      </c>
    </row>
    <row r="31" spans="2:10" ht="15.75" x14ac:dyDescent="0.25">
      <c r="B31" s="9" t="s">
        <v>15</v>
      </c>
      <c r="C31" s="10">
        <v>20</v>
      </c>
    </row>
    <row r="32" spans="2:10" ht="15.75" x14ac:dyDescent="0.25">
      <c r="B32" s="9" t="s">
        <v>12</v>
      </c>
      <c r="C32" s="10">
        <v>6</v>
      </c>
    </row>
    <row r="33" spans="2:5" ht="15.75" x14ac:dyDescent="0.25">
      <c r="B33" s="9" t="s">
        <v>10</v>
      </c>
      <c r="C33" s="10">
        <v>3</v>
      </c>
    </row>
    <row r="34" spans="2:5" ht="15.75" x14ac:dyDescent="0.25">
      <c r="B34" s="9" t="s">
        <v>11</v>
      </c>
      <c r="C34" s="10">
        <v>3</v>
      </c>
    </row>
    <row r="35" spans="2:5" ht="15.75" x14ac:dyDescent="0.25">
      <c r="B35" s="9" t="s">
        <v>17</v>
      </c>
      <c r="C35" s="29">
        <f>+C15</f>
        <v>25</v>
      </c>
    </row>
    <row r="36" spans="2:5" ht="15.75" x14ac:dyDescent="0.25">
      <c r="B36" s="9" t="s">
        <v>13</v>
      </c>
      <c r="C36" s="10">
        <v>1</v>
      </c>
    </row>
    <row r="37" spans="2:5" ht="16.5" thickBot="1" x14ac:dyDescent="0.3">
      <c r="B37" s="12"/>
      <c r="C37" s="12"/>
    </row>
    <row r="38" spans="2:5" ht="16.5" thickBot="1" x14ac:dyDescent="0.3">
      <c r="B38" s="16" t="s">
        <v>6</v>
      </c>
      <c r="C38" s="17" t="s">
        <v>0</v>
      </c>
      <c r="D38" s="18" t="s">
        <v>7</v>
      </c>
      <c r="E38" s="19" t="s">
        <v>5</v>
      </c>
    </row>
    <row r="39" spans="2:5" ht="15.75" x14ac:dyDescent="0.25">
      <c r="B39" s="37" t="s">
        <v>22</v>
      </c>
      <c r="C39" s="24">
        <f>+C30</f>
        <v>15</v>
      </c>
      <c r="D39" s="25">
        <v>350</v>
      </c>
      <c r="E39" s="25">
        <f>+D39*C39</f>
        <v>5250</v>
      </c>
    </row>
    <row r="40" spans="2:5" ht="15.75" x14ac:dyDescent="0.25">
      <c r="B40" s="38" t="s">
        <v>6</v>
      </c>
      <c r="C40" s="28">
        <f>+C30</f>
        <v>15</v>
      </c>
      <c r="D40" s="29">
        <v>2950</v>
      </c>
      <c r="E40" s="29">
        <f>+D40*C40</f>
        <v>44250</v>
      </c>
    </row>
    <row r="41" spans="2:5" ht="15.75" x14ac:dyDescent="0.25">
      <c r="B41" s="39" t="s">
        <v>16</v>
      </c>
      <c r="C41" s="32">
        <f>+C36*C31*C32</f>
        <v>120</v>
      </c>
      <c r="D41" s="29">
        <f>+C35</f>
        <v>25</v>
      </c>
      <c r="E41" s="29">
        <f>+Tabel101315102[[#This Row],[Kosten per eenheid]]*Tabel101315102[[#This Row],[Aantal]]*C30</f>
        <v>45000</v>
      </c>
    </row>
    <row r="42" spans="2:5" ht="15.75" x14ac:dyDescent="0.25">
      <c r="B42" s="38" t="s">
        <v>4</v>
      </c>
      <c r="C42" s="38"/>
      <c r="D42" s="40"/>
      <c r="E42" s="29">
        <f>SUBTOTAL(109,E39:E41)</f>
        <v>94500</v>
      </c>
    </row>
  </sheetData>
  <sheetProtection algorithmName="SHA-512" hashValue="jLzjqkFrjH6CwAxrcrhGGDNnC6eIBMMddr41AGUKOkIhyla+J2eRZRyQgpaellOEgp4enDomMdVJh+Jp+prGmQ==" saltValue="lg7MtRdJHMkXaHztG/RrGA==" spinCount="100000" sheet="1" objects="1" scenarios="1"/>
  <protectedRanges>
    <protectedRange sqref="C8 C9 C15" name="Invulvakken"/>
  </protectedRanges>
  <mergeCells count="2">
    <mergeCell ref="B27:C27"/>
    <mergeCell ref="B7:C7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Opleidingskosten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de Groot</dc:creator>
  <cp:lastModifiedBy>Janina Thoen</cp:lastModifiedBy>
  <cp:lastPrinted>2018-04-19T06:59:54Z</cp:lastPrinted>
  <dcterms:created xsi:type="dcterms:W3CDTF">2011-01-25T09:34:26Z</dcterms:created>
  <dcterms:modified xsi:type="dcterms:W3CDTF">2018-04-19T07:00:54Z</dcterms:modified>
</cp:coreProperties>
</file>